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<sst xmlns="http://schemas.openxmlformats.org/spreadsheetml/2006/main" count="62" uniqueCount="61">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</sst>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51</xdr:row>
      <xdr:rowOff>104775</xdr:rowOff>
    </xdr:from>
    <xdr:to>
      <xdr:col>1</xdr:col>
      <xdr:colOff>257175</xdr:colOff>
      <xdr:row>60</xdr:row>
      <xdr:rowOff>95249</xdr:rowOff>
    </xdr:to>
    <xdr:sp macro="" textlink="">
      <xdr:nvSpPr>
        <xdr:cNvPr id="2" name="CuadroTexto 1"/>
        <xdr:cNvSpPr txBox="1"/>
      </xdr:nvSpPr>
      <xdr:spPr>
        <a:xfrm>
          <a:off x="1524000" y="8267700"/>
          <a:ext cx="22669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933450</xdr:colOff>
      <xdr:row>52</xdr:row>
      <xdr:rowOff>0</xdr:rowOff>
    </xdr:from>
    <xdr:to>
      <xdr:col>4</xdr:col>
      <xdr:colOff>66675</xdr:colOff>
      <xdr:row>60</xdr:row>
      <xdr:rowOff>64159</xdr:rowOff>
    </xdr:to>
    <xdr:sp macro="" textlink="">
      <xdr:nvSpPr>
        <xdr:cNvPr id="3" name="CuadroTexto 2"/>
        <xdr:cNvSpPr txBox="1"/>
      </xdr:nvSpPr>
      <xdr:spPr>
        <a:xfrm>
          <a:off x="6276975" y="8305800"/>
          <a:ext cx="26670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zoomScaleNormal="100" zoomScaleSheetLayoutView="100" workbookViewId="0">
      <selection activeCell="F69" sqref="F6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21988440.199999999</v>
      </c>
      <c r="C5" s="20">
        <v>28338565.379999999</v>
      </c>
      <c r="D5" s="9" t="s">
        <v>36</v>
      </c>
      <c r="E5" s="20">
        <v>27774717.52</v>
      </c>
      <c r="F5" s="23">
        <v>23533986.989999998</v>
      </c>
    </row>
    <row r="6" spans="1:6" x14ac:dyDescent="0.2">
      <c r="A6" s="9" t="s">
        <v>23</v>
      </c>
      <c r="B6" s="20">
        <v>38388289.899999999</v>
      </c>
      <c r="C6" s="20">
        <v>33886355.200000003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441241.06</v>
      </c>
      <c r="C7" s="20">
        <v>116481.72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9945629.0299999993</v>
      </c>
      <c r="C9" s="20">
        <v>5426954.4100000001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70763600.189999998</v>
      </c>
      <c r="C13" s="22">
        <f>SUM(C5:C11)</f>
        <v>67768356.709999993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27774717.52</v>
      </c>
      <c r="F14" s="27">
        <f>SUM(F5:F12)</f>
        <v>23533986.989999998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57191994.609999999</v>
      </c>
      <c r="C18" s="20">
        <v>51221122.299999997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39634530.25</v>
      </c>
      <c r="C19" s="20">
        <v>35524897.590000004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-11567679.92</v>
      </c>
      <c r="C21" s="20">
        <v>-11567679.92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92519498.549999997</v>
      </c>
      <c r="C26" s="22">
        <f>SUM(C16:C24)</f>
        <v>82438993.579999998</v>
      </c>
      <c r="D26" s="12" t="s">
        <v>50</v>
      </c>
      <c r="E26" s="22">
        <f>SUM(E24+E14)</f>
        <v>27847371.919999998</v>
      </c>
      <c r="F26" s="27">
        <f>SUM(F14+F24)</f>
        <v>23606641.389999997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163283098.74000001</v>
      </c>
      <c r="C28" s="22">
        <f>C13+C26</f>
        <v>150207350.28999999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-4366958.42</v>
      </c>
      <c r="F35" s="27">
        <f>SUM(F36:F40)</f>
        <v>-13201976.34</v>
      </c>
    </row>
    <row r="36" spans="1:6" x14ac:dyDescent="0.2">
      <c r="A36" s="16"/>
      <c r="B36" s="14"/>
      <c r="C36" s="15"/>
      <c r="D36" s="9" t="s">
        <v>46</v>
      </c>
      <c r="E36" s="20">
        <v>8943345.9199999999</v>
      </c>
      <c r="F36" s="23">
        <v>12299585.539999999</v>
      </c>
    </row>
    <row r="37" spans="1:6" x14ac:dyDescent="0.2">
      <c r="A37" s="16"/>
      <c r="B37" s="14"/>
      <c r="C37" s="15"/>
      <c r="D37" s="9" t="s">
        <v>14</v>
      </c>
      <c r="E37" s="20">
        <v>-13310304.34</v>
      </c>
      <c r="F37" s="23">
        <v>-25501561.879999999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135435726.82000002</v>
      </c>
      <c r="F46" s="27">
        <f>SUM(F42+F35+F30)</f>
        <v>126600708.90000001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163283098.74000001</v>
      </c>
      <c r="F48" s="22">
        <f>F46+F26</f>
        <v>150207350.28999999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s="32" customFormat="1" x14ac:dyDescent="0.2">
      <c r="A54" s="31"/>
    </row>
    <row r="55" spans="1:6" s="32" customFormat="1" x14ac:dyDescent="0.2"/>
    <row r="56" spans="1:6" s="32" customFormat="1" x14ac:dyDescent="0.2"/>
    <row r="57" spans="1:6" s="32" customFormat="1" x14ac:dyDescent="0.2"/>
    <row r="58" spans="1:6" s="32" customFormat="1" x14ac:dyDescent="0.2"/>
    <row r="59" spans="1:6" s="32" customFormat="1" x14ac:dyDescent="0.2"/>
    <row r="60" spans="1:6" s="32" customFormat="1" x14ac:dyDescent="0.2"/>
    <row r="61" spans="1:6" s="32" customFormat="1" x14ac:dyDescent="0.2"/>
    <row r="62" spans="1:6" s="32" customFormat="1" x14ac:dyDescent="0.2"/>
    <row r="63" spans="1:6" s="32" customFormat="1" x14ac:dyDescent="0.2"/>
    <row r="64" spans="1:6" s="32" customFormat="1" x14ac:dyDescent="0.2"/>
    <row r="65" s="32" customFormat="1" x14ac:dyDescent="0.2"/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9370078740157483" bottom="0.19685039370078741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2025-01-30T15:45:09Z</cp:lastPrinted>
  <dcterms:created xsi:type="dcterms:W3CDTF">2012-12-11T20:26:08Z</dcterms:created>
  <dcterms:modified xsi:type="dcterms:W3CDTF">2025-01-30T15:45:11Z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